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hsluzern-my.sharepoint.com/personal/isabelle_bruendler_stud_hslu_ch/Documents/Microsoft Teams-Chatdateien/"/>
    </mc:Choice>
  </mc:AlternateContent>
  <xr:revisionPtr revIDLastSave="96" documentId="8_{1F67B953-64CD-4385-9774-66FC63707814}" xr6:coauthVersionLast="47" xr6:coauthVersionMax="47" xr10:uidLastSave="{F298F93D-3C87-4385-AA83-7AADFF10B48D}"/>
  <bookViews>
    <workbookView xWindow="-110" yWindow="-110" windowWidth="19420" windowHeight="10300" firstSheet="1" activeTab="1" xr2:uid="{00000000-000D-0000-FFFF-FFFF00000000}"/>
  </bookViews>
  <sheets>
    <sheet name="README" sheetId="1" r:id="rId1"/>
    <sheet name="SWOT_Faktoren" sheetId="2" r:id="rId2"/>
    <sheet name="TOWS_Generator" sheetId="3" r:id="rId3"/>
    <sheet name="Dashboard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A2" i="3" l="1"/>
  <c r="A3" i="3"/>
  <c r="A5" i="3"/>
  <c r="G3" i="2"/>
  <c r="A11" i="3"/>
  <c r="A10" i="3"/>
  <c r="A9" i="3"/>
  <c r="A8" i="3"/>
  <c r="A7" i="3"/>
  <c r="A6" i="3"/>
  <c r="A4" i="3"/>
  <c r="F13" i="2"/>
  <c r="G14" i="2"/>
  <c r="G13" i="2"/>
  <c r="G12" i="2"/>
  <c r="G11" i="2"/>
  <c r="G10" i="2"/>
  <c r="G9" i="2"/>
  <c r="G8" i="2"/>
  <c r="G7" i="2"/>
  <c r="G6" i="2"/>
  <c r="G5" i="2"/>
  <c r="G4" i="2"/>
  <c r="H13" i="2" l="1"/>
  <c r="F11" i="2"/>
  <c r="H11" i="2" s="1"/>
  <c r="F3" i="2"/>
  <c r="F8" i="2"/>
  <c r="H8" i="2" s="1"/>
  <c r="F4" i="2"/>
  <c r="H4" i="2" s="1"/>
  <c r="F12" i="2"/>
  <c r="H12" i="2" s="1"/>
  <c r="F7" i="2"/>
  <c r="F6" i="2"/>
  <c r="F10" i="2"/>
  <c r="H10" i="2" s="1"/>
  <c r="F14" i="2"/>
  <c r="H14" i="2" s="1"/>
  <c r="F5" i="2"/>
  <c r="F9" i="2"/>
  <c r="H9" i="2" s="1"/>
  <c r="D5" i="3" l="1"/>
  <c r="B2" i="4"/>
  <c r="D2" i="3"/>
  <c r="H3" i="2"/>
  <c r="H5" i="2"/>
  <c r="D4" i="3"/>
  <c r="D9" i="3"/>
  <c r="H7" i="2"/>
  <c r="D6" i="3"/>
  <c r="D11" i="3"/>
  <c r="D8" i="3"/>
  <c r="H6" i="2"/>
  <c r="D10" i="3"/>
  <c r="D3" i="3"/>
  <c r="D7" i="3"/>
  <c r="B1" i="4" l="1"/>
</calcChain>
</file>

<file path=xl/sharedStrings.xml><?xml version="1.0" encoding="utf-8"?>
<sst xmlns="http://schemas.openxmlformats.org/spreadsheetml/2006/main" count="77" uniqueCount="63">
  <si>
    <t>SWOT/TOWS Excel Template – mit Beispielzahlen</t>
  </si>
  <si>
    <t>So nutzen Sie die Datei:</t>
  </si>
  <si>
    <t>1) Auf 'SWOT_Faktoren' können Sie die Beispielwerte überschreiben (Faktoren, Bedeutung 1–5, Ausprägung 1–5).</t>
  </si>
  <si>
    <t>2) Die Gewichte normalisieren sich automatisch (Bedeutung / Summe Bedeutung).</t>
  </si>
  <si>
    <t>3) 'Gewichteter Score' = Gewicht × Ausprägung.</t>
  </si>
  <si>
    <t>4) 'TOWS_Generator' enthält Beispiel-Kombinationen und Muster-Strategien. Bitte ergänzen und ändern Sie die Kombinationen.</t>
  </si>
  <si>
    <t>5) 'Dashboard' zeigt Kennzahlen (S-W, O-T) – optional für ein Kurzfazit nutzbar.</t>
  </si>
  <si>
    <t>Hinweis: Skalen und Faktoren sind didaktische Beispiele – Passen Sie den Fall entsprechend an.</t>
  </si>
  <si>
    <t>Skalen</t>
  </si>
  <si>
    <t>Bedeutung (wie wichtig ist der Faktor): 1 = gering, 3 = mittel, 5 = hoch</t>
  </si>
  <si>
    <t>Ausprägung (wie stark fliesst dieser Faktor mit ein): 1 = schwach, 3 = mittel, 5 = hoch</t>
  </si>
  <si>
    <t>Bitte ersetzen Sie den gelb markierten Bereich durch ein eigenes Beispiel.</t>
  </si>
  <si>
    <t>ID</t>
  </si>
  <si>
    <t>Faktor</t>
  </si>
  <si>
    <t xml:space="preserve"> (S/W/O/T)</t>
  </si>
  <si>
    <t>Bedeutung (1-5)</t>
  </si>
  <si>
    <t>Ausprägung (1-5)</t>
  </si>
  <si>
    <t>Gewicht</t>
  </si>
  <si>
    <t>Score</t>
  </si>
  <si>
    <t>Gewichteter Score</t>
  </si>
  <si>
    <t>Typ</t>
  </si>
  <si>
    <t>Bedeutung</t>
  </si>
  <si>
    <t>Ausprägung</t>
  </si>
  <si>
    <t>Zweck</t>
  </si>
  <si>
    <t>Bewertungskriterien oder Einflussfaktoren</t>
  </si>
  <si>
    <t>Wie wichtig ist dieser Faktor im Verhältnis zu den anderen?</t>
  </si>
  <si>
    <t>Wie stark fliesst dieser Faktor mit ein?</t>
  </si>
  <si>
    <t>Der daraus berechnete Anteil am Gesamtergebnis (Summe aller Gewichte = 100%)</t>
  </si>
  <si>
    <t>Beitrag dieses Kriteriums zum Gesamtergebnis.</t>
  </si>
  <si>
    <t>S</t>
  </si>
  <si>
    <t>Markenbekanntheit regional</t>
  </si>
  <si>
    <t>W</t>
  </si>
  <si>
    <t>Hohe Servicequalität</t>
  </si>
  <si>
    <t>O</t>
  </si>
  <si>
    <t>Effiziente Prozesse (Durchlaufzeit)</t>
  </si>
  <si>
    <t>T</t>
  </si>
  <si>
    <t>Abhängigkeit von Schlüsselpersonen</t>
  </si>
  <si>
    <t>Begrenzte IT-Automatisierung</t>
  </si>
  <si>
    <t>Unterdurchschnittliches Online-Marketing</t>
  </si>
  <si>
    <t>Förderprogramme Gebäudesanierung</t>
  </si>
  <si>
    <t>Wachsender Regionalmarkt</t>
  </si>
  <si>
    <t>Neue Kooperationen mit Lieferanten</t>
  </si>
  <si>
    <t>Preisoffensive Grosshändler</t>
  </si>
  <si>
    <t>Fachkräftemangel</t>
  </si>
  <si>
    <t>Volatile Materialpreise</t>
  </si>
  <si>
    <t>Summe Bedeutung:</t>
  </si>
  <si>
    <t>Kombi</t>
  </si>
  <si>
    <t>Interne ID (S/W)</t>
  </si>
  <si>
    <t>Externe ID (O/T)</t>
  </si>
  <si>
    <t>Summe Gewichte</t>
  </si>
  <si>
    <t>Strategie-Entwurf (Beispiel)</t>
  </si>
  <si>
    <t>SO1: Marke + Marktwachstum → regionale Kampagne, Ziel +5% Marktanteil in 12 Monaten.</t>
  </si>
  <si>
    <t>SO2: Servicequalität + Förderprogramme → Premium-Sanierungspakete mit Subventionsberatung.</t>
  </si>
  <si>
    <t>SO3: Prozesse + Kooperationen → gemeinsames Kanban/Replenishment mit Lieferanten.</t>
  </si>
  <si>
    <t>WO1: Schlüsselpersonen-Abhängigkeit abbauen, um Wachstum zu skalieren (Dokumentation, Stellvertretungen).</t>
  </si>
  <si>
    <t>WO2: IT-Automatisierung mit Fördermitteln (Digitalisierung der Auftragsabwicklung).</t>
  </si>
  <si>
    <t>WO3: Online-Marketing verstärken, um Marktwachstum auszuschöpfen (SEA/SEO, Tracking).</t>
  </si>
  <si>
    <t>ST1: Marke nutzen, um Preisdruck abzufedern (Bundles, Service-Garantien).</t>
  </si>
  <si>
    <t>ST2: Effizienz gegen volatile Preise (Materialnormierung, Ausschussreduktion, Lieferantenmix).</t>
  </si>
  <si>
    <t>WT1: Nachfolge-/Skill-Risiko mindern (Ausbildung, Wissensmanagement).</t>
  </si>
  <si>
    <t>WT2: Automatisierung gegen Preiskampf</t>
  </si>
  <si>
    <t>Gesamt-Score intern (S-W)</t>
  </si>
  <si>
    <t>Gesamt-Score extern (O-T)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</si>
</sst>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6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b/>
      <sz val="10"/>
      <color theme="3"/>
      <name val="Segoe UI"/>
      <family val="2"/>
    </font>
    <font>
      <b/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5" fillId="0" borderId="0" xfId="0" applyFont="1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A12" sqref="A12"/>
    </sheetView>
  </sheetViews>
  <sheetFormatPr defaultColWidth="9.140625" defaultRowHeight="14.45"/>
  <cols>
    <col min="1" max="1" width="110" customWidth="1"/>
  </cols>
  <sheetData>
    <row r="1" spans="1:1" ht="15.95">
      <c r="A1" s="2" t="s">
        <v>0</v>
      </c>
    </row>
    <row r="2" spans="1:1" ht="15.95">
      <c r="A2" s="2"/>
    </row>
    <row r="3" spans="1:1" ht="15.95">
      <c r="A3" s="2" t="s">
        <v>1</v>
      </c>
    </row>
    <row r="4" spans="1:1" ht="15.95">
      <c r="A4" s="2" t="s">
        <v>2</v>
      </c>
    </row>
    <row r="5" spans="1:1" ht="15.95">
      <c r="A5" s="2" t="s">
        <v>3</v>
      </c>
    </row>
    <row r="6" spans="1:1" ht="15.95">
      <c r="A6" s="2" t="s">
        <v>4</v>
      </c>
    </row>
    <row r="7" spans="1:1" ht="15.95">
      <c r="A7" s="2" t="s">
        <v>5</v>
      </c>
    </row>
    <row r="8" spans="1:1" ht="15.95">
      <c r="A8" s="2" t="s">
        <v>6</v>
      </c>
    </row>
    <row r="9" spans="1:1" ht="15.95">
      <c r="A9" s="2"/>
    </row>
    <row r="10" spans="1:1" ht="15.95">
      <c r="A10" s="2" t="s">
        <v>7</v>
      </c>
    </row>
    <row r="11" spans="1:1" ht="15.95">
      <c r="A11" s="2"/>
    </row>
    <row r="12" spans="1:1" ht="15.95">
      <c r="A12" s="6" t="s">
        <v>8</v>
      </c>
    </row>
    <row r="13" spans="1:1" ht="15.95">
      <c r="A13" s="6" t="s">
        <v>9</v>
      </c>
    </row>
    <row r="14" spans="1:1" ht="15.95">
      <c r="A14" s="6" t="s">
        <v>10</v>
      </c>
    </row>
    <row r="15" spans="1:1" ht="15.95">
      <c r="A15" s="6"/>
    </row>
    <row r="16" spans="1:1" ht="15.95">
      <c r="A16" s="6" t="s">
        <v>11</v>
      </c>
    </row>
  </sheetData>
  <sheetProtection algorithmName="SHA-512" hashValue="hPKSlC/+DrAImvsVfytIaO1HegDERgxfekOGKAhI+mYL2KixDQfKyC9x3/h9uPQWu7BJW8/HHDXRXsu6yD3CHw==" saltValue="9E/DH+rSby4NCUZXHPCcvw==" spinCount="100000" sheet="1" objects="1" scenario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6"/>
  <sheetViews>
    <sheetView tabSelected="1" topLeftCell="B1" zoomScale="70" zoomScaleNormal="70" workbookViewId="0">
      <selection activeCell="D9" sqref="D9"/>
    </sheetView>
  </sheetViews>
  <sheetFormatPr defaultColWidth="11.42578125" defaultRowHeight="14.45"/>
  <cols>
    <col min="1" max="1" width="6.7109375" bestFit="1" customWidth="1"/>
    <col min="2" max="2" width="39" bestFit="1" customWidth="1"/>
    <col min="3" max="3" width="18.5703125" bestFit="1" customWidth="1"/>
    <col min="4" max="4" width="53.140625" bestFit="1" customWidth="1"/>
    <col min="5" max="5" width="34.42578125" bestFit="1" customWidth="1"/>
    <col min="6" max="6" width="73" bestFit="1" customWidth="1"/>
    <col min="7" max="7" width="11.42578125" bestFit="1" customWidth="1"/>
    <col min="8" max="8" width="42" bestFit="1" customWidth="1"/>
  </cols>
  <sheetData>
    <row r="1" spans="1:26" ht="15.9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2"/>
      <c r="X1" t="s">
        <v>20</v>
      </c>
      <c r="Y1" t="s">
        <v>21</v>
      </c>
      <c r="Z1" t="s">
        <v>22</v>
      </c>
    </row>
    <row r="2" spans="1:26" ht="15.95">
      <c r="A2" s="4" t="s">
        <v>23</v>
      </c>
      <c r="B2" s="4" t="s">
        <v>24</v>
      </c>
      <c r="C2" s="4" t="s">
        <v>20</v>
      </c>
      <c r="D2" s="4" t="s">
        <v>25</v>
      </c>
      <c r="E2" s="4" t="s">
        <v>26</v>
      </c>
      <c r="F2" s="4" t="s">
        <v>27</v>
      </c>
      <c r="G2" s="4" t="s">
        <v>22</v>
      </c>
      <c r="H2" s="4" t="s">
        <v>28</v>
      </c>
      <c r="I2" s="2"/>
      <c r="X2" s="10" t="s">
        <v>29</v>
      </c>
      <c r="Y2" s="10">
        <v>1</v>
      </c>
      <c r="Z2" s="10">
        <v>1</v>
      </c>
    </row>
    <row r="3" spans="1:26" ht="15.95">
      <c r="A3" s="7">
        <v>1</v>
      </c>
      <c r="B3" s="7" t="s">
        <v>30</v>
      </c>
      <c r="C3" s="8" t="s">
        <v>29</v>
      </c>
      <c r="D3" s="8">
        <v>2</v>
      </c>
      <c r="E3" s="8">
        <v>4</v>
      </c>
      <c r="F3" s="2">
        <f>D3/$D$16</f>
        <v>4.5454545454545456E-2</v>
      </c>
      <c r="G3" s="2">
        <f>E3</f>
        <v>4</v>
      </c>
      <c r="H3" s="2">
        <f>F3*G3</f>
        <v>0.18181818181818182</v>
      </c>
      <c r="I3" s="2"/>
      <c r="X3" s="10" t="s">
        <v>31</v>
      </c>
      <c r="Y3" s="10">
        <v>2</v>
      </c>
      <c r="Z3" s="10">
        <v>2</v>
      </c>
    </row>
    <row r="4" spans="1:26" ht="15.95">
      <c r="A4" s="7">
        <v>2</v>
      </c>
      <c r="B4" s="7" t="s">
        <v>32</v>
      </c>
      <c r="C4" s="8" t="s">
        <v>29</v>
      </c>
      <c r="D4" s="8">
        <v>4</v>
      </c>
      <c r="E4" s="8">
        <v>4</v>
      </c>
      <c r="F4" s="2">
        <f t="shared" ref="F4:F14" si="0">D4/$D$16</f>
        <v>9.0909090909090912E-2</v>
      </c>
      <c r="G4" s="2">
        <f t="shared" ref="G4:G14" si="1">E4</f>
        <v>4</v>
      </c>
      <c r="H4" s="2">
        <f t="shared" ref="H4:H14" si="2">F4*G4</f>
        <v>0.36363636363636365</v>
      </c>
      <c r="I4" s="2"/>
      <c r="X4" s="10" t="s">
        <v>33</v>
      </c>
      <c r="Y4" s="10">
        <v>3</v>
      </c>
      <c r="Z4" s="10">
        <v>3</v>
      </c>
    </row>
    <row r="5" spans="1:26" ht="15.95">
      <c r="A5" s="7">
        <v>3</v>
      </c>
      <c r="B5" s="7" t="s">
        <v>34</v>
      </c>
      <c r="C5" s="8" t="s">
        <v>29</v>
      </c>
      <c r="D5" s="8">
        <v>2</v>
      </c>
      <c r="E5" s="8">
        <v>3</v>
      </c>
      <c r="F5" s="2">
        <f t="shared" si="0"/>
        <v>4.5454545454545456E-2</v>
      </c>
      <c r="G5" s="2">
        <f t="shared" si="1"/>
        <v>3</v>
      </c>
      <c r="H5" s="2">
        <f t="shared" si="2"/>
        <v>0.13636363636363635</v>
      </c>
      <c r="I5" s="2"/>
      <c r="X5" s="10" t="s">
        <v>35</v>
      </c>
      <c r="Y5" s="10">
        <v>4</v>
      </c>
      <c r="Z5" s="10">
        <v>4</v>
      </c>
    </row>
    <row r="6" spans="1:26" ht="15.95">
      <c r="A6" s="7">
        <v>4</v>
      </c>
      <c r="B6" s="7" t="s">
        <v>36</v>
      </c>
      <c r="C6" s="8" t="s">
        <v>31</v>
      </c>
      <c r="D6" s="8">
        <v>5</v>
      </c>
      <c r="E6" s="8">
        <v>2</v>
      </c>
      <c r="F6" s="2">
        <f t="shared" si="0"/>
        <v>0.11363636363636363</v>
      </c>
      <c r="G6" s="2">
        <f t="shared" si="1"/>
        <v>2</v>
      </c>
      <c r="H6" s="2">
        <f t="shared" si="2"/>
        <v>0.22727272727272727</v>
      </c>
      <c r="I6" s="2"/>
      <c r="X6" s="10"/>
      <c r="Y6" s="10">
        <v>5</v>
      </c>
      <c r="Z6" s="10">
        <v>5</v>
      </c>
    </row>
    <row r="7" spans="1:26" ht="15.95">
      <c r="A7" s="7">
        <v>5</v>
      </c>
      <c r="B7" s="7" t="s">
        <v>37</v>
      </c>
      <c r="C7" s="8" t="s">
        <v>31</v>
      </c>
      <c r="D7" s="8">
        <v>4</v>
      </c>
      <c r="E7" s="8">
        <v>4</v>
      </c>
      <c r="F7" s="2">
        <f t="shared" si="0"/>
        <v>9.0909090909090912E-2</v>
      </c>
      <c r="G7" s="2">
        <f t="shared" si="1"/>
        <v>4</v>
      </c>
      <c r="H7" s="2">
        <f t="shared" si="2"/>
        <v>0.36363636363636365</v>
      </c>
      <c r="I7" s="2"/>
    </row>
    <row r="8" spans="1:26" ht="15.95">
      <c r="A8" s="7">
        <v>6</v>
      </c>
      <c r="B8" s="7" t="s">
        <v>38</v>
      </c>
      <c r="C8" s="8" t="s">
        <v>31</v>
      </c>
      <c r="D8" s="8">
        <v>3</v>
      </c>
      <c r="E8" s="8">
        <v>2</v>
      </c>
      <c r="F8" s="2">
        <f t="shared" si="0"/>
        <v>6.8181818181818177E-2</v>
      </c>
      <c r="G8" s="2">
        <f t="shared" si="1"/>
        <v>2</v>
      </c>
      <c r="H8" s="2">
        <f t="shared" si="2"/>
        <v>0.13636363636363635</v>
      </c>
      <c r="I8" s="2"/>
    </row>
    <row r="9" spans="1:26" ht="15.95">
      <c r="A9" s="7">
        <v>7</v>
      </c>
      <c r="B9" s="7" t="s">
        <v>39</v>
      </c>
      <c r="C9" s="8" t="s">
        <v>33</v>
      </c>
      <c r="D9" s="8">
        <v>4</v>
      </c>
      <c r="E9" s="8">
        <v>4</v>
      </c>
      <c r="F9" s="2">
        <f t="shared" si="0"/>
        <v>9.0909090909090912E-2</v>
      </c>
      <c r="G9" s="2">
        <f t="shared" si="1"/>
        <v>4</v>
      </c>
      <c r="H9" s="2">
        <f t="shared" si="2"/>
        <v>0.36363636363636365</v>
      </c>
      <c r="I9" s="2"/>
    </row>
    <row r="10" spans="1:26" ht="15.95">
      <c r="A10" s="7">
        <v>8</v>
      </c>
      <c r="B10" s="7" t="s">
        <v>40</v>
      </c>
      <c r="C10" s="8" t="s">
        <v>33</v>
      </c>
      <c r="D10" s="8">
        <v>5</v>
      </c>
      <c r="E10" s="8">
        <v>4</v>
      </c>
      <c r="F10" s="2">
        <f t="shared" si="0"/>
        <v>0.11363636363636363</v>
      </c>
      <c r="G10" s="2">
        <f t="shared" si="1"/>
        <v>4</v>
      </c>
      <c r="H10" s="2">
        <f t="shared" si="2"/>
        <v>0.45454545454545453</v>
      </c>
      <c r="I10" s="2"/>
    </row>
    <row r="11" spans="1:26" ht="15.95">
      <c r="A11" s="7">
        <v>9</v>
      </c>
      <c r="B11" s="7" t="s">
        <v>41</v>
      </c>
      <c r="C11" s="8" t="s">
        <v>33</v>
      </c>
      <c r="D11" s="8">
        <v>3</v>
      </c>
      <c r="E11" s="8">
        <v>3</v>
      </c>
      <c r="F11" s="2">
        <f>D11/$D$16</f>
        <v>6.8181818181818177E-2</v>
      </c>
      <c r="G11" s="2">
        <f t="shared" si="1"/>
        <v>3</v>
      </c>
      <c r="H11" s="2">
        <f t="shared" si="2"/>
        <v>0.20454545454545453</v>
      </c>
      <c r="I11" s="2"/>
    </row>
    <row r="12" spans="1:26" ht="15.95">
      <c r="A12" s="7">
        <v>10</v>
      </c>
      <c r="B12" s="7" t="s">
        <v>42</v>
      </c>
      <c r="C12" s="8" t="s">
        <v>35</v>
      </c>
      <c r="D12" s="8">
        <v>5</v>
      </c>
      <c r="E12" s="8">
        <v>4</v>
      </c>
      <c r="F12" s="2">
        <f t="shared" si="0"/>
        <v>0.11363636363636363</v>
      </c>
      <c r="G12" s="2">
        <f t="shared" si="1"/>
        <v>4</v>
      </c>
      <c r="H12" s="2">
        <f t="shared" si="2"/>
        <v>0.45454545454545453</v>
      </c>
      <c r="I12" s="2"/>
    </row>
    <row r="13" spans="1:26" ht="15.95">
      <c r="A13" s="7">
        <v>11</v>
      </c>
      <c r="B13" s="7" t="s">
        <v>43</v>
      </c>
      <c r="C13" s="8" t="s">
        <v>35</v>
      </c>
      <c r="D13" s="8">
        <v>4</v>
      </c>
      <c r="E13" s="8">
        <v>3</v>
      </c>
      <c r="F13" s="2">
        <f t="shared" si="0"/>
        <v>9.0909090909090912E-2</v>
      </c>
      <c r="G13" s="2">
        <f t="shared" si="1"/>
        <v>3</v>
      </c>
      <c r="H13" s="2">
        <f t="shared" si="2"/>
        <v>0.27272727272727271</v>
      </c>
      <c r="I13" s="2"/>
    </row>
    <row r="14" spans="1:26" ht="15.95">
      <c r="A14" s="7">
        <v>12</v>
      </c>
      <c r="B14" s="7" t="s">
        <v>44</v>
      </c>
      <c r="C14" s="8" t="s">
        <v>35</v>
      </c>
      <c r="D14" s="8">
        <v>3</v>
      </c>
      <c r="E14" s="8">
        <v>3</v>
      </c>
      <c r="F14" s="2">
        <f t="shared" si="0"/>
        <v>6.8181818181818177E-2</v>
      </c>
      <c r="G14" s="2">
        <f t="shared" si="1"/>
        <v>3</v>
      </c>
      <c r="H14" s="2">
        <f t="shared" si="2"/>
        <v>0.20454545454545453</v>
      </c>
      <c r="I14" s="2"/>
    </row>
    <row r="15" spans="1:26" ht="15.95">
      <c r="A15" s="2"/>
      <c r="B15" s="2"/>
      <c r="C15" s="2"/>
      <c r="D15" s="2"/>
      <c r="E15" s="2"/>
      <c r="F15" s="2"/>
      <c r="G15" s="2"/>
      <c r="H15" s="2"/>
      <c r="I15" s="2"/>
    </row>
    <row r="16" spans="1:26" ht="15.95">
      <c r="A16" s="2"/>
      <c r="B16" s="2"/>
      <c r="C16" s="2" t="s">
        <v>45</v>
      </c>
      <c r="D16" s="2">
        <f>SUM(D3:D14)</f>
        <v>44</v>
      </c>
      <c r="E16" s="2"/>
      <c r="F16" s="2"/>
      <c r="G16" s="2"/>
      <c r="H16" s="2"/>
      <c r="I16" s="2"/>
    </row>
  </sheetData>
  <sheetProtection algorithmName="SHA-512" hashValue="JaLAdL3j++JLLcAlOX/Le9zKNU5SccF4LOXEJBPup6AZjPqnEuSGOwzlU4hq/UOyfuCAqgVe2I3AQlGX0+qF3g==" saltValue="nViFOzh2xif3zWeStmKMCA==" spinCount="100000" sheet="1" objects="1" scenarios="1"/>
  <dataValidations count="3">
    <dataValidation type="list" allowBlank="1" showInputMessage="1" showErrorMessage="1" sqref="C3:C14" xr:uid="{93DB7585-94AA-4017-8835-FE0B88FE3A5B}">
      <formula1>$X$2:$X$5</formula1>
    </dataValidation>
    <dataValidation type="list" allowBlank="1" showInputMessage="1" showErrorMessage="1" sqref="D3:D14" xr:uid="{BD36A658-AABA-4B59-A09D-6484492B57C1}">
      <formula1>$Y$2:$Y$6</formula1>
    </dataValidation>
    <dataValidation type="list" allowBlank="1" showInputMessage="1" showErrorMessage="1" sqref="E3:E14" xr:uid="{64B9A837-BC0A-4A75-BF7F-E972C08B801E}">
      <formula1>$Z$2:$Z$6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B1" workbookViewId="0">
      <selection activeCell="E6" sqref="E6"/>
    </sheetView>
  </sheetViews>
  <sheetFormatPr defaultColWidth="9.140625" defaultRowHeight="14.45"/>
  <cols>
    <col min="1" max="3" width="16" customWidth="1"/>
    <col min="4" max="4" width="22" customWidth="1"/>
    <col min="5" max="5" width="103.5703125" bestFit="1" customWidth="1"/>
  </cols>
  <sheetData>
    <row r="1" spans="1:5" ht="15.95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</row>
    <row r="2" spans="1:5" ht="15.95">
      <c r="A2" s="2" t="str">
        <f t="shared" ref="A2:A11" si="0">B2&amp;"+"&amp;C2</f>
        <v>6+8</v>
      </c>
      <c r="B2" s="8">
        <v>6</v>
      </c>
      <c r="C2" s="8">
        <v>8</v>
      </c>
      <c r="D2" s="2">
        <f>INDEX(SWOT_Faktoren!$F$3:$F$14,MATCH(B2,SWOT_Faktoren!$A$3:$A$14,0))
 + INDEX(SWOT_Faktoren!$F$3:$F$14,MATCH(C2,SWOT_Faktoren!$A$3:$A$14,0))</f>
        <v>0.18181818181818182</v>
      </c>
      <c r="E2" s="9" t="s">
        <v>51</v>
      </c>
    </row>
    <row r="3" spans="1:5" ht="15.95">
      <c r="A3" s="2" t="str">
        <f t="shared" si="0"/>
        <v>2+7</v>
      </c>
      <c r="B3" s="8">
        <v>2</v>
      </c>
      <c r="C3" s="8">
        <v>7</v>
      </c>
      <c r="D3" s="2">
        <f>INDEX(SWOT_Faktoren!$F$3:$F$14,MATCH(B3,SWOT_Faktoren!$A$3:$A$14,0))
 + INDEX(SWOT_Faktoren!$F$3:$F$14,MATCH(C3,SWOT_Faktoren!$A$3:$A$14,0))</f>
        <v>0.18181818181818182</v>
      </c>
      <c r="E3" s="9" t="s">
        <v>52</v>
      </c>
    </row>
    <row r="4" spans="1:5" ht="15.95">
      <c r="A4" s="2" t="str">
        <f t="shared" si="0"/>
        <v>3+9</v>
      </c>
      <c r="B4" s="8">
        <v>3</v>
      </c>
      <c r="C4" s="8">
        <v>9</v>
      </c>
      <c r="D4" s="2">
        <f>INDEX(SWOT_Faktoren!$F$3:$F$14,MATCH(B4,SWOT_Faktoren!$A$3:$A$14,0))
 + INDEX(SWOT_Faktoren!$F$3:$F$14,MATCH(C4,SWOT_Faktoren!$A$3:$A$14,0))</f>
        <v>0.11363636363636363</v>
      </c>
      <c r="E4" s="9" t="s">
        <v>53</v>
      </c>
    </row>
    <row r="5" spans="1:5" ht="15.95">
      <c r="A5" s="2" t="str">
        <f t="shared" si="0"/>
        <v>4+8</v>
      </c>
      <c r="B5" s="8">
        <v>4</v>
      </c>
      <c r="C5" s="8">
        <v>8</v>
      </c>
      <c r="D5" s="2">
        <f>INDEX(SWOT_Faktoren!$F$3:$F$14,MATCH(B5,SWOT_Faktoren!$A$3:$A$14,0))
 + INDEX(SWOT_Faktoren!$F$3:$F$14,MATCH(C5,SWOT_Faktoren!$A$3:$A$14,0))</f>
        <v>0.22727272727272727</v>
      </c>
      <c r="E5" s="9" t="s">
        <v>54</v>
      </c>
    </row>
    <row r="6" spans="1:5" ht="15.95">
      <c r="A6" s="2" t="str">
        <f t="shared" si="0"/>
        <v>5+7</v>
      </c>
      <c r="B6" s="8">
        <v>5</v>
      </c>
      <c r="C6" s="8">
        <v>7</v>
      </c>
      <c r="D6" s="2">
        <f>INDEX(SWOT_Faktoren!$F$3:$F$14,MATCH(B6,SWOT_Faktoren!$A$3:$A$14,0))
 + INDEX(SWOT_Faktoren!$F$3:$F$14,MATCH(C6,SWOT_Faktoren!$A$3:$A$14,0))</f>
        <v>0.18181818181818182</v>
      </c>
      <c r="E6" s="9" t="s">
        <v>55</v>
      </c>
    </row>
    <row r="7" spans="1:5" ht="15.95">
      <c r="A7" s="2" t="str">
        <f t="shared" si="0"/>
        <v>6+8</v>
      </c>
      <c r="B7" s="8">
        <v>6</v>
      </c>
      <c r="C7" s="8">
        <v>8</v>
      </c>
      <c r="D7" s="2">
        <f>INDEX(SWOT_Faktoren!$F$3:$F$14,MATCH(B7,SWOT_Faktoren!$A$3:$A$14,0))
 + INDEX(SWOT_Faktoren!$F$3:$F$14,MATCH(C7,SWOT_Faktoren!$A$3:$A$14,0))</f>
        <v>0.18181818181818182</v>
      </c>
      <c r="E7" s="9" t="s">
        <v>56</v>
      </c>
    </row>
    <row r="8" spans="1:5" ht="15.95">
      <c r="A8" s="2" t="str">
        <f t="shared" si="0"/>
        <v>1+10</v>
      </c>
      <c r="B8" s="8">
        <v>1</v>
      </c>
      <c r="C8" s="8">
        <v>10</v>
      </c>
      <c r="D8" s="2">
        <f>INDEX(SWOT_Faktoren!$F$3:$F$14,MATCH(B8,SWOT_Faktoren!$A$3:$A$14,0))
 + INDEX(SWOT_Faktoren!$F$3:$F$14,MATCH(C8,SWOT_Faktoren!$A$3:$A$14,0))</f>
        <v>0.15909090909090909</v>
      </c>
      <c r="E8" s="9" t="s">
        <v>57</v>
      </c>
    </row>
    <row r="9" spans="1:5" ht="15.95">
      <c r="A9" s="2" t="str">
        <f t="shared" si="0"/>
        <v>3+12</v>
      </c>
      <c r="B9" s="8">
        <v>3</v>
      </c>
      <c r="C9" s="8">
        <v>12</v>
      </c>
      <c r="D9" s="2">
        <f>INDEX(SWOT_Faktoren!$F$3:$F$14,MATCH(B9,SWOT_Faktoren!$A$3:$A$14,0))
 + INDEX(SWOT_Faktoren!$F$3:$F$14,MATCH(C9,SWOT_Faktoren!$A$3:$A$14,0))</f>
        <v>0.11363636363636363</v>
      </c>
      <c r="E9" s="9" t="s">
        <v>58</v>
      </c>
    </row>
    <row r="10" spans="1:5" ht="15.95">
      <c r="A10" s="2" t="str">
        <f t="shared" si="0"/>
        <v>4+11</v>
      </c>
      <c r="B10" s="8">
        <v>4</v>
      </c>
      <c r="C10" s="8">
        <v>11</v>
      </c>
      <c r="D10" s="2">
        <f>INDEX(SWOT_Faktoren!$F$3:$F$14,MATCH(B10,SWOT_Faktoren!$A$3:$A$14,0))
 + INDEX(SWOT_Faktoren!$F$3:$F$14,MATCH(C10,SWOT_Faktoren!$A$3:$A$14,0))</f>
        <v>0.20454545454545453</v>
      </c>
      <c r="E10" s="9" t="s">
        <v>59</v>
      </c>
    </row>
    <row r="11" spans="1:5" ht="15.95">
      <c r="A11" s="2" t="str">
        <f t="shared" si="0"/>
        <v>5+10</v>
      </c>
      <c r="B11" s="8">
        <v>5</v>
      </c>
      <c r="C11" s="8">
        <v>10</v>
      </c>
      <c r="D11" s="2">
        <f>INDEX(SWOT_Faktoren!$F$3:$F$14,MATCH(B11,SWOT_Faktoren!$A$3:$A$14,0))
 + INDEX(SWOT_Faktoren!$F$3:$F$14,MATCH(C11,SWOT_Faktoren!$A$3:$A$14,0))</f>
        <v>0.20454545454545453</v>
      </c>
      <c r="E11" s="9" t="s">
        <v>60</v>
      </c>
    </row>
  </sheetData>
  <sheetProtection algorithmName="SHA-512" hashValue="xuGAqH1pwoIZN7kfCMbfIfo27bpgf9FpT+JWUn+skVbymRxZI2m085rKu1uo5mpF5RjP6my2C5DSDCkkb2KEcw==" saltValue="iLaq9DjWjv9l78+lbHCnIA==" spinCount="100000" sheet="1" objects="1" scenario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"/>
  <sheetViews>
    <sheetView workbookViewId="0">
      <selection activeCell="B4" sqref="B4"/>
    </sheetView>
  </sheetViews>
  <sheetFormatPr defaultColWidth="9.140625" defaultRowHeight="14.45"/>
  <cols>
    <col min="1" max="1" width="42" customWidth="1"/>
    <col min="2" max="2" width="15.42578125" customWidth="1"/>
  </cols>
  <sheetData>
    <row r="1" spans="1:3" ht="16.5">
      <c r="A1" s="2" t="s">
        <v>61</v>
      </c>
      <c r="B1" s="5">
        <f>SUMIFS(SWOT_Faktoren!$H$3:$H$14,SWOT_Faktoren!$C$3:$C$14,"S")
 -SUMIFS(SWOT_Faktoren!$H$3:$H$14,SWOT_Faktoren!$C$3:$C$14,"W")</f>
        <v>-4.5454545454545525E-2</v>
      </c>
      <c r="C1" s="1"/>
    </row>
    <row r="2" spans="1:3" ht="16.5">
      <c r="A2" s="2" t="s">
        <v>62</v>
      </c>
      <c r="B2" s="2">
        <f>SUMIFS(SWOT_Faktoren!$H$3:$H$14,SWOT_Faktoren!$C$3:$C$14,"O")
 -SUMIFS(SWOT_Faktoren!$H$3:$H$14,SWOT_Faktoren!$C$3:$C$14,"T")</f>
        <v>9.0909090909090828E-2</v>
      </c>
      <c r="C2" s="1"/>
    </row>
  </sheetData>
  <sheetProtection algorithmName="SHA-512" hashValue="T8xdXgEk/6MkUlidGItisk4kmGM9XVpQer8fX/2/dMhvuPGp1x7oEUxgV+sJIFoc6S8xHalC2JXHAbqYsX/znA==" saltValue="fchD/qUyO1ZX47v8MpjIBA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isabellebeatrice.bru@stud.kvlu.ch</dc:creator>
  <cp:keywords/>
  <dc:description/>
  <cp:lastModifiedBy>Kindle Elena W.BSCBAVZ.2301</cp:lastModifiedBy>
  <cp:revision/>
  <dcterms:created xsi:type="dcterms:W3CDTF">2025-10-27T08:34:37Z</dcterms:created>
  <dcterms:modified xsi:type="dcterms:W3CDTF">2026-04-04T08:04:23Z</dcterms:modified>
  <cp:category/>
  <cp:contentStatus/>
</cp:coreProperties>
</file>